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Martins" sheetId="1" r:id="rId1"/>
  </sheets>
  <definedNames>
    <definedName name="_xlnm.Print_Area" localSheetId="0">'Martins'!$A:$K</definedName>
    <definedName name="solver_adj" localSheetId="0" hidden="1">'Martins'!$C$4:$D$4,'Martins'!$D$11:$E$41,'Martins'!$H$5</definedName>
    <definedName name="solver_cvg" localSheetId="0" hidden="1">0.001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'Martins'!$D$11:$E$41</definedName>
    <definedName name="solver_lhs2" localSheetId="0" hidden="1">'Martins'!$G$11:$H$41</definedName>
    <definedName name="solver_lhs3" localSheetId="0" hidden="1">'Martins'!$J$11:$J$41</definedName>
    <definedName name="solver_lin" localSheetId="0" hidden="1">1</definedName>
    <definedName name="solver_neg" localSheetId="0" hidden="1">1</definedName>
    <definedName name="solver_num" localSheetId="0" hidden="1">3</definedName>
    <definedName name="solver_nwt" localSheetId="0" hidden="1">1</definedName>
    <definedName name="solver_opt" localSheetId="0" hidden="1">'Martins'!$J$5</definedName>
    <definedName name="solver_pre" localSheetId="0" hidden="1">0.000001</definedName>
    <definedName name="solver_rel1" localSheetId="0" hidden="1">1</definedName>
    <definedName name="solver_rel2" localSheetId="0" hidden="1">3</definedName>
    <definedName name="solver_rel3" localSheetId="0" hidden="1">3</definedName>
    <definedName name="solver_rhs1" localSheetId="0" hidden="1">'Martins'!$B$11:$C$41</definedName>
    <definedName name="solver_rhs2" localSheetId="0" hidden="1">0</definedName>
    <definedName name="solver_rhs3" localSheetId="0" hidden="1">'Martins'!$H$5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1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<sst xmlns="http://schemas.openxmlformats.org/spreadsheetml/2006/main" count="26" uniqueCount="18">
  <si>
    <t>Vendas+estorno</t>
  </si>
  <si>
    <t>Unidades Vendidas</t>
  </si>
  <si>
    <t>$</t>
  </si>
  <si>
    <t>Lucro:</t>
  </si>
  <si>
    <t>Cenário</t>
  </si>
  <si>
    <t>Custo:</t>
  </si>
  <si>
    <t>Procura:</t>
  </si>
  <si>
    <t>JP</t>
  </si>
  <si>
    <t>DN</t>
  </si>
  <si>
    <t>Estorno</t>
  </si>
  <si>
    <t>Vendas:</t>
  </si>
  <si>
    <t>Unidades Adquiridas:</t>
  </si>
  <si>
    <t>Preço Unitário de Venda:</t>
  </si>
  <si>
    <t>Preço Unitário de Compra:</t>
  </si>
  <si>
    <t>Preço Unitário de Estorno:</t>
  </si>
  <si>
    <t>MARTINS2.XLS</t>
  </si>
  <si>
    <t>Resolução da pergunta 2 do Trabalho 5 de Investigação Operacional</t>
  </si>
  <si>
    <t>(o pior)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</si>
</sst>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Fill="1" applyAlignment="1">
      <alignment/>
    </xf>
    <xf numFmtId="0" fontId="0" fillId="0" borderId="1" xfId="0" applyBorder="1" applyAlignment="1">
      <alignment horizontal="left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0" borderId="2" xfId="0" applyBorder="1" applyAlignment="1">
      <alignment horizontal="left"/>
    </xf>
    <xf numFmtId="0" fontId="0" fillId="4" borderId="7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5" borderId="4" xfId="0" applyFill="1" applyBorder="1" applyAlignment="1">
      <alignment horizontal="center"/>
    </xf>
    <xf numFmtId="0" fontId="0" fillId="6" borderId="13" xfId="0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0" fillId="2" borderId="14" xfId="0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 [0]" xfId="18"/>
    <cellStyle name="Comma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tabSelected="1" zoomScale="80" zoomScaleNormal="80" workbookViewId="0" topLeftCell="A1">
      <selection activeCell="A1" sqref="A1:K16384"/>
    </sheetView>
  </sheetViews>
  <sheetFormatPr defaultColWidth="9.140625" defaultRowHeight="12.75"/>
  <cols>
    <col min="1" max="1" width="12.7109375" style="0" customWidth="1"/>
    <col min="2" max="2" width="13.421875" style="0" customWidth="1"/>
    <col min="11" max="11" width="9.421875" style="0" customWidth="1"/>
    <col min="12" max="12" width="9.7109375" style="0" customWidth="1"/>
  </cols>
  <sheetData>
    <row r="1" spans="1:3" ht="12.75">
      <c r="A1" s="1" t="s">
        <v>15</v>
      </c>
      <c r="C1" t="s">
        <v>16</v>
      </c>
    </row>
    <row r="3" spans="2:10" ht="13.5" thickBot="1">
      <c r="B3" s="2"/>
      <c r="C3" s="1" t="s">
        <v>7</v>
      </c>
      <c r="D3" s="1" t="s">
        <v>8</v>
      </c>
      <c r="H3" s="24" t="s">
        <v>10</v>
      </c>
      <c r="J3" s="3" t="s">
        <v>3</v>
      </c>
    </row>
    <row r="4" spans="1:10" ht="13.5" thickBot="1">
      <c r="A4" s="1" t="s">
        <v>11</v>
      </c>
      <c r="B4" s="27"/>
      <c r="C4" s="12">
        <v>40.00000000002372</v>
      </c>
      <c r="D4" s="13">
        <v>60.00000000002359</v>
      </c>
      <c r="H4" s="3" t="s">
        <v>17</v>
      </c>
      <c r="I4" s="3" t="s">
        <v>5</v>
      </c>
      <c r="J4" s="3" t="s">
        <v>17</v>
      </c>
    </row>
    <row r="5" spans="1:10" ht="13.5" thickBot="1">
      <c r="A5" s="1" t="s">
        <v>12</v>
      </c>
      <c r="B5" s="1"/>
      <c r="C5" s="28">
        <v>140</v>
      </c>
      <c r="D5" s="28">
        <v>120</v>
      </c>
      <c r="H5" s="12">
        <v>12799.999999956222</v>
      </c>
      <c r="I5" s="25">
        <f>C4*C6+D4*D6</f>
        <v>9400.000000004495</v>
      </c>
      <c r="J5" s="26">
        <f>H5-I5</f>
        <v>3399.9999999517277</v>
      </c>
    </row>
    <row r="6" spans="1:4" ht="12.75">
      <c r="A6" s="1" t="s">
        <v>13</v>
      </c>
      <c r="B6" s="1"/>
      <c r="C6" s="7">
        <v>100</v>
      </c>
      <c r="D6" s="7">
        <v>90</v>
      </c>
    </row>
    <row r="7" spans="1:4" ht="12.75">
      <c r="A7" s="1" t="s">
        <v>14</v>
      </c>
      <c r="B7" s="1"/>
      <c r="C7" s="7">
        <v>30</v>
      </c>
      <c r="D7" s="7">
        <v>30</v>
      </c>
    </row>
    <row r="9" spans="2:9" s="5" customFormat="1" ht="12.75">
      <c r="B9" s="9" t="s">
        <v>6</v>
      </c>
      <c r="C9" s="9"/>
      <c r="D9" s="10" t="s">
        <v>1</v>
      </c>
      <c r="E9" s="10"/>
      <c r="F9" s="10"/>
      <c r="G9" s="9" t="s">
        <v>9</v>
      </c>
      <c r="H9" s="9"/>
      <c r="I9" s="9"/>
    </row>
    <row r="10" spans="1:10" s="4" customFormat="1" ht="13.5" thickBot="1">
      <c r="A10" s="23" t="s">
        <v>4</v>
      </c>
      <c r="B10" s="6" t="s">
        <v>7</v>
      </c>
      <c r="C10" s="6" t="s">
        <v>8</v>
      </c>
      <c r="D10" s="16" t="s">
        <v>7</v>
      </c>
      <c r="E10" s="16" t="s">
        <v>8</v>
      </c>
      <c r="F10" s="6" t="s">
        <v>2</v>
      </c>
      <c r="G10" s="6" t="s">
        <v>7</v>
      </c>
      <c r="H10" s="6" t="s">
        <v>8</v>
      </c>
      <c r="I10" s="6" t="s">
        <v>2</v>
      </c>
      <c r="J10" s="23" t="s">
        <v>0</v>
      </c>
    </row>
    <row r="11" spans="1:10" s="2" customFormat="1" ht="12.75">
      <c r="A11" s="11">
        <v>1</v>
      </c>
      <c r="B11" s="7">
        <v>70</v>
      </c>
      <c r="C11" s="14">
        <v>60</v>
      </c>
      <c r="D11" s="17">
        <v>40.00000000002366</v>
      </c>
      <c r="E11" s="18">
        <v>60</v>
      </c>
      <c r="F11" s="15">
        <f>SUMPRODUCT($C$5:$D$5,D11:E11)</f>
        <v>12800.000000003312</v>
      </c>
      <c r="G11" s="8">
        <f>$C$4-D11</f>
        <v>5.684341886080802E-14</v>
      </c>
      <c r="H11" s="8">
        <f>$D$4-E11</f>
        <v>2.3590018827235326E-11</v>
      </c>
      <c r="I11" s="8">
        <f>SUMPRODUCT($C$7:$D$7,G11:H11)</f>
        <v>7.09405867382884E-10</v>
      </c>
      <c r="J11" s="8">
        <f>F11+I11</f>
        <v>12800.000000004022</v>
      </c>
    </row>
    <row r="12" spans="1:10" s="2" customFormat="1" ht="12.75">
      <c r="A12" s="11">
        <v>2</v>
      </c>
      <c r="B12" s="7">
        <v>69</v>
      </c>
      <c r="C12" s="14">
        <v>61</v>
      </c>
      <c r="D12" s="19">
        <v>40.000000000008356</v>
      </c>
      <c r="E12" s="20">
        <v>60.00000000001692</v>
      </c>
      <c r="F12" s="15">
        <f aca="true" t="shared" si="0" ref="F12:F41">SUMPRODUCT($C$5:$D$5,D12:E12)</f>
        <v>12800.0000000032</v>
      </c>
      <c r="G12" s="8">
        <f aca="true" t="shared" si="1" ref="G12:G41">$C$4-D12</f>
        <v>1.5361933947133366E-11</v>
      </c>
      <c r="H12" s="8">
        <f aca="true" t="shared" si="2" ref="H12:H41">$D$4-E12</f>
        <v>6.671996288787341E-12</v>
      </c>
      <c r="I12" s="8">
        <f aca="true" t="shared" si="3" ref="I12:I41">SUMPRODUCT($C$7:$D$7,G12:H12)</f>
        <v>6.610179070776212E-10</v>
      </c>
      <c r="J12" s="8">
        <f aca="true" t="shared" si="4" ref="J12:J41">F12+I12</f>
        <v>12800.00000000386</v>
      </c>
    </row>
    <row r="13" spans="1:10" s="2" customFormat="1" ht="12.75">
      <c r="A13" s="11">
        <v>3</v>
      </c>
      <c r="B13" s="7">
        <v>68</v>
      </c>
      <c r="C13" s="14">
        <v>62</v>
      </c>
      <c r="D13" s="19">
        <v>40.00000000002369</v>
      </c>
      <c r="E13" s="20">
        <v>59.99999999999674</v>
      </c>
      <c r="F13" s="15">
        <f t="shared" si="0"/>
        <v>12800.000000002925</v>
      </c>
      <c r="G13" s="8">
        <f t="shared" si="1"/>
        <v>0</v>
      </c>
      <c r="H13" s="8">
        <f t="shared" si="2"/>
        <v>2.6851409984374186E-11</v>
      </c>
      <c r="I13" s="8">
        <f t="shared" si="3"/>
        <v>8.055422995312256E-10</v>
      </c>
      <c r="J13" s="8">
        <f t="shared" si="4"/>
        <v>12800.00000000373</v>
      </c>
    </row>
    <row r="14" spans="1:10" s="2" customFormat="1" ht="12.75">
      <c r="A14" s="11">
        <v>4</v>
      </c>
      <c r="B14" s="7">
        <v>67</v>
      </c>
      <c r="C14" s="14">
        <v>63</v>
      </c>
      <c r="D14" s="19">
        <v>40.000000000012925</v>
      </c>
      <c r="E14" s="20">
        <v>60.000000000017906</v>
      </c>
      <c r="F14" s="15">
        <f t="shared" si="0"/>
        <v>12800.000000003958</v>
      </c>
      <c r="G14" s="8">
        <f t="shared" si="1"/>
        <v>1.0793144156195922E-11</v>
      </c>
      <c r="H14" s="8">
        <f t="shared" si="2"/>
        <v>5.6843418860808015E-12</v>
      </c>
      <c r="I14" s="8">
        <f t="shared" si="3"/>
        <v>4.943245812683017E-10</v>
      </c>
      <c r="J14" s="8">
        <f t="shared" si="4"/>
        <v>12800.000000004453</v>
      </c>
    </row>
    <row r="15" spans="1:10" s="2" customFormat="1" ht="12.75">
      <c r="A15" s="11">
        <v>5</v>
      </c>
      <c r="B15" s="7">
        <v>66</v>
      </c>
      <c r="C15" s="14">
        <v>64</v>
      </c>
      <c r="D15" s="19">
        <v>40.000000000023654</v>
      </c>
      <c r="E15" s="20">
        <v>60.000000000006466</v>
      </c>
      <c r="F15" s="15">
        <f t="shared" si="0"/>
        <v>12800.000000004087</v>
      </c>
      <c r="G15" s="8">
        <f t="shared" si="1"/>
        <v>6.394884621840902E-14</v>
      </c>
      <c r="H15" s="8">
        <f t="shared" si="2"/>
        <v>1.7124079931818414E-11</v>
      </c>
      <c r="I15" s="8">
        <f t="shared" si="3"/>
        <v>5.156408633411047E-10</v>
      </c>
      <c r="J15" s="8">
        <f t="shared" si="4"/>
        <v>12800.000000004602</v>
      </c>
    </row>
    <row r="16" spans="1:10" s="2" customFormat="1" ht="12.75">
      <c r="A16" s="11">
        <v>6</v>
      </c>
      <c r="B16" s="7">
        <v>65</v>
      </c>
      <c r="C16" s="14">
        <v>65</v>
      </c>
      <c r="D16" s="19">
        <v>40.00000000001515</v>
      </c>
      <c r="E16" s="20">
        <v>60.000000000018474</v>
      </c>
      <c r="F16" s="15">
        <f t="shared" si="0"/>
        <v>12800.000000004338</v>
      </c>
      <c r="G16" s="8">
        <f t="shared" si="1"/>
        <v>8.569145393266808E-12</v>
      </c>
      <c r="H16" s="8">
        <f t="shared" si="2"/>
        <v>5.115907697472721E-12</v>
      </c>
      <c r="I16" s="8">
        <f t="shared" si="3"/>
        <v>4.105515927221859E-10</v>
      </c>
      <c r="J16" s="8">
        <f t="shared" si="4"/>
        <v>12800.00000000475</v>
      </c>
    </row>
    <row r="17" spans="1:10" s="2" customFormat="1" ht="12.75">
      <c r="A17" s="11">
        <v>7</v>
      </c>
      <c r="B17" s="7">
        <v>64</v>
      </c>
      <c r="C17" s="14">
        <v>66</v>
      </c>
      <c r="D17" s="19">
        <v>40.000000000023654</v>
      </c>
      <c r="E17" s="20">
        <v>60.000000000009706</v>
      </c>
      <c r="F17" s="15">
        <f t="shared" si="0"/>
        <v>12800.000000004477</v>
      </c>
      <c r="G17" s="8">
        <f t="shared" si="1"/>
        <v>6.394884621840902E-14</v>
      </c>
      <c r="H17" s="8">
        <f t="shared" si="2"/>
        <v>1.3884005056752358E-11</v>
      </c>
      <c r="I17" s="8">
        <f t="shared" si="3"/>
        <v>4.18438617089123E-10</v>
      </c>
      <c r="J17" s="8">
        <f t="shared" si="4"/>
        <v>12800.000000004895</v>
      </c>
    </row>
    <row r="18" spans="1:10" s="2" customFormat="1" ht="12.75">
      <c r="A18" s="11">
        <v>8</v>
      </c>
      <c r="B18" s="7">
        <v>63</v>
      </c>
      <c r="C18" s="14">
        <v>67</v>
      </c>
      <c r="D18" s="19">
        <v>40.000000000023654</v>
      </c>
      <c r="E18" s="20">
        <v>60.00000000001131</v>
      </c>
      <c r="F18" s="15">
        <f t="shared" si="0"/>
        <v>12800.000000004668</v>
      </c>
      <c r="G18" s="8">
        <f t="shared" si="1"/>
        <v>6.394884621840902E-14</v>
      </c>
      <c r="H18" s="8">
        <f t="shared" si="2"/>
        <v>1.2278178473934531E-11</v>
      </c>
      <c r="I18" s="8">
        <f t="shared" si="3"/>
        <v>3.702638196045882E-10</v>
      </c>
      <c r="J18" s="8">
        <f t="shared" si="4"/>
        <v>12800.000000005039</v>
      </c>
    </row>
    <row r="19" spans="1:10" s="2" customFormat="1" ht="12.75">
      <c r="A19" s="11">
        <v>9</v>
      </c>
      <c r="B19" s="7">
        <v>62</v>
      </c>
      <c r="C19" s="14">
        <v>68</v>
      </c>
      <c r="D19" s="19">
        <v>40.00000000002372</v>
      </c>
      <c r="E19" s="20">
        <v>59.99999999998909</v>
      </c>
      <c r="F19" s="15">
        <f t="shared" si="0"/>
        <v>12800.000000002012</v>
      </c>
      <c r="G19" s="8">
        <f t="shared" si="1"/>
        <v>0</v>
      </c>
      <c r="H19" s="8">
        <f t="shared" si="2"/>
        <v>3.4496849821152864E-11</v>
      </c>
      <c r="I19" s="8">
        <f t="shared" si="3"/>
        <v>1.034905494634586E-09</v>
      </c>
      <c r="J19" s="8">
        <f t="shared" si="4"/>
        <v>12800.000000003047</v>
      </c>
    </row>
    <row r="20" spans="1:10" s="2" customFormat="1" ht="12.75">
      <c r="A20" s="11">
        <v>10</v>
      </c>
      <c r="B20" s="7">
        <v>61</v>
      </c>
      <c r="C20" s="14">
        <v>69</v>
      </c>
      <c r="D20" s="19">
        <v>39.99999999999866</v>
      </c>
      <c r="E20" s="20">
        <v>60.00000000001867</v>
      </c>
      <c r="F20" s="15">
        <f t="shared" si="0"/>
        <v>12800.000000002052</v>
      </c>
      <c r="G20" s="8">
        <f t="shared" si="1"/>
        <v>2.5060842290258734E-11</v>
      </c>
      <c r="H20" s="8">
        <f t="shared" si="2"/>
        <v>4.916955731459893E-12</v>
      </c>
      <c r="I20" s="8">
        <f t="shared" si="3"/>
        <v>8.993339406515588E-10</v>
      </c>
      <c r="J20" s="8">
        <f t="shared" si="4"/>
        <v>12800.00000000295</v>
      </c>
    </row>
    <row r="21" spans="1:10" s="2" customFormat="1" ht="12.75">
      <c r="A21" s="11">
        <v>11</v>
      </c>
      <c r="B21" s="7">
        <v>60</v>
      </c>
      <c r="C21" s="14">
        <v>70</v>
      </c>
      <c r="D21" s="19">
        <v>40.000000000023725</v>
      </c>
      <c r="E21" s="20">
        <v>59.999999999987274</v>
      </c>
      <c r="F21" s="15">
        <f t="shared" si="0"/>
        <v>12800.000000001794</v>
      </c>
      <c r="G21" s="8">
        <f t="shared" si="1"/>
        <v>0</v>
      </c>
      <c r="H21" s="8">
        <f t="shared" si="2"/>
        <v>3.631583922469872E-11</v>
      </c>
      <c r="I21" s="8">
        <f t="shared" si="3"/>
        <v>1.0894751767409616E-09</v>
      </c>
      <c r="J21" s="8">
        <f t="shared" si="4"/>
        <v>12800.000000002883</v>
      </c>
    </row>
    <row r="22" spans="1:10" s="2" customFormat="1" ht="12.75">
      <c r="A22" s="11">
        <v>12</v>
      </c>
      <c r="B22" s="7">
        <v>59</v>
      </c>
      <c r="C22" s="14">
        <v>71</v>
      </c>
      <c r="D22" s="19">
        <v>40.00000000002372</v>
      </c>
      <c r="E22" s="20">
        <v>59.99999999998727</v>
      </c>
      <c r="F22" s="15">
        <f t="shared" si="0"/>
        <v>12800.000000001794</v>
      </c>
      <c r="G22" s="8">
        <f t="shared" si="1"/>
        <v>0</v>
      </c>
      <c r="H22" s="8">
        <f t="shared" si="2"/>
        <v>3.632294465205632E-11</v>
      </c>
      <c r="I22" s="8">
        <f t="shared" si="3"/>
        <v>1.0896883395616896E-09</v>
      </c>
      <c r="J22" s="8">
        <f t="shared" si="4"/>
        <v>12800.000000002883</v>
      </c>
    </row>
    <row r="23" spans="1:10" s="2" customFormat="1" ht="12.75">
      <c r="A23" s="11">
        <v>13</v>
      </c>
      <c r="B23" s="7">
        <v>58</v>
      </c>
      <c r="C23" s="14">
        <v>72</v>
      </c>
      <c r="D23" s="19">
        <v>40.00000000002369</v>
      </c>
      <c r="E23" s="20">
        <v>59.9999999999873</v>
      </c>
      <c r="F23" s="15">
        <f t="shared" si="0"/>
        <v>12800.000000001794</v>
      </c>
      <c r="G23" s="8">
        <f t="shared" si="1"/>
        <v>0</v>
      </c>
      <c r="H23" s="8">
        <f t="shared" si="2"/>
        <v>3.6287417515268316E-11</v>
      </c>
      <c r="I23" s="8">
        <f t="shared" si="3"/>
        <v>1.0886225254580495E-09</v>
      </c>
      <c r="J23" s="8">
        <f t="shared" si="4"/>
        <v>12800.000000002881</v>
      </c>
    </row>
    <row r="24" spans="1:10" s="2" customFormat="1" ht="12.75">
      <c r="A24" s="11">
        <v>14</v>
      </c>
      <c r="B24" s="7">
        <v>57</v>
      </c>
      <c r="C24" s="14">
        <v>73</v>
      </c>
      <c r="D24" s="19">
        <v>40.000000000023704</v>
      </c>
      <c r="E24" s="20">
        <v>59.99999999998729</v>
      </c>
      <c r="F24" s="15">
        <f t="shared" si="0"/>
        <v>12800.000000001794</v>
      </c>
      <c r="G24" s="8">
        <f t="shared" si="1"/>
        <v>0</v>
      </c>
      <c r="H24" s="8">
        <f t="shared" si="2"/>
        <v>3.630162836998352E-11</v>
      </c>
      <c r="I24" s="8">
        <f t="shared" si="3"/>
        <v>1.0890488510995056E-09</v>
      </c>
      <c r="J24" s="8">
        <f t="shared" si="4"/>
        <v>12800.000000002883</v>
      </c>
    </row>
    <row r="25" spans="1:10" s="2" customFormat="1" ht="12.75">
      <c r="A25" s="11">
        <v>15</v>
      </c>
      <c r="B25" s="7">
        <v>56</v>
      </c>
      <c r="C25" s="14">
        <v>74</v>
      </c>
      <c r="D25" s="19">
        <v>40.00000000002371</v>
      </c>
      <c r="E25" s="20">
        <v>59.99999999998728</v>
      </c>
      <c r="F25" s="15">
        <f t="shared" si="0"/>
        <v>12800.000000001794</v>
      </c>
      <c r="G25" s="8">
        <f t="shared" si="1"/>
        <v>0</v>
      </c>
      <c r="H25" s="8">
        <f t="shared" si="2"/>
        <v>3.630873379734112E-11</v>
      </c>
      <c r="I25" s="8">
        <f t="shared" si="3"/>
        <v>1.0892620139202336E-09</v>
      </c>
      <c r="J25" s="8">
        <f t="shared" si="4"/>
        <v>12800.000000002883</v>
      </c>
    </row>
    <row r="26" spans="1:10" s="2" customFormat="1" ht="12.75">
      <c r="A26" s="11">
        <v>16</v>
      </c>
      <c r="B26" s="7">
        <v>55</v>
      </c>
      <c r="C26" s="14">
        <v>75</v>
      </c>
      <c r="D26" s="19">
        <v>40.00000000002371</v>
      </c>
      <c r="E26" s="20">
        <v>59.99999999998732</v>
      </c>
      <c r="F26" s="15">
        <f t="shared" si="0"/>
        <v>12800.000000001797</v>
      </c>
      <c r="G26" s="8">
        <f t="shared" si="1"/>
        <v>0</v>
      </c>
      <c r="H26" s="8">
        <f t="shared" si="2"/>
        <v>3.6273206660553114E-11</v>
      </c>
      <c r="I26" s="8">
        <f t="shared" si="3"/>
        <v>1.0881961998165934E-09</v>
      </c>
      <c r="J26" s="8">
        <f t="shared" si="4"/>
        <v>12800.000000002885</v>
      </c>
    </row>
    <row r="27" spans="1:10" s="2" customFormat="1" ht="12.75">
      <c r="A27" s="11">
        <v>17</v>
      </c>
      <c r="B27" s="7">
        <v>54</v>
      </c>
      <c r="C27" s="14">
        <v>76</v>
      </c>
      <c r="D27" s="19">
        <v>40.00000000002369</v>
      </c>
      <c r="E27" s="20">
        <v>59.99999999998733</v>
      </c>
      <c r="F27" s="15">
        <f t="shared" si="0"/>
        <v>12800.000000001797</v>
      </c>
      <c r="G27" s="8">
        <f t="shared" si="1"/>
        <v>0</v>
      </c>
      <c r="H27" s="8">
        <f t="shared" si="2"/>
        <v>3.625899580583791E-11</v>
      </c>
      <c r="I27" s="8">
        <f t="shared" si="3"/>
        <v>1.0877698741751374E-09</v>
      </c>
      <c r="J27" s="8">
        <f t="shared" si="4"/>
        <v>12800.000000002885</v>
      </c>
    </row>
    <row r="28" spans="1:10" s="2" customFormat="1" ht="12.75">
      <c r="A28" s="11">
        <v>18</v>
      </c>
      <c r="B28" s="7">
        <v>53</v>
      </c>
      <c r="C28" s="14">
        <v>77</v>
      </c>
      <c r="D28" s="19">
        <v>40.000000000023725</v>
      </c>
      <c r="E28" s="20">
        <v>59.99999999998727</v>
      </c>
      <c r="F28" s="15">
        <f t="shared" si="0"/>
        <v>12800.000000001794</v>
      </c>
      <c r="G28" s="8">
        <f t="shared" si="1"/>
        <v>0</v>
      </c>
      <c r="H28" s="8">
        <f t="shared" si="2"/>
        <v>3.632294465205632E-11</v>
      </c>
      <c r="I28" s="8">
        <f t="shared" si="3"/>
        <v>1.0896883395616896E-09</v>
      </c>
      <c r="J28" s="8">
        <f t="shared" si="4"/>
        <v>12800.000000002883</v>
      </c>
    </row>
    <row r="29" spans="1:10" s="2" customFormat="1" ht="12.75">
      <c r="A29" s="11">
        <v>19</v>
      </c>
      <c r="B29" s="7">
        <v>52</v>
      </c>
      <c r="C29" s="14">
        <v>78</v>
      </c>
      <c r="D29" s="19">
        <v>40.0000000000237</v>
      </c>
      <c r="E29" s="20">
        <v>59.999999999987295</v>
      </c>
      <c r="F29" s="15">
        <f t="shared" si="0"/>
        <v>12800.000000001794</v>
      </c>
      <c r="G29" s="8">
        <f t="shared" si="1"/>
        <v>0</v>
      </c>
      <c r="H29" s="8">
        <f t="shared" si="2"/>
        <v>3.629452294262592E-11</v>
      </c>
      <c r="I29" s="8">
        <f t="shared" si="3"/>
        <v>1.0888356882787775E-09</v>
      </c>
      <c r="J29" s="8">
        <f t="shared" si="4"/>
        <v>12800.000000002883</v>
      </c>
    </row>
    <row r="30" spans="1:10" s="2" customFormat="1" ht="12.75">
      <c r="A30" s="11">
        <v>20</v>
      </c>
      <c r="B30" s="7">
        <v>51</v>
      </c>
      <c r="C30" s="14">
        <v>79</v>
      </c>
      <c r="D30" s="19">
        <v>40.00000000002369</v>
      </c>
      <c r="E30" s="20">
        <v>59.999999999987274</v>
      </c>
      <c r="F30" s="15">
        <f t="shared" si="0"/>
        <v>12800.00000000179</v>
      </c>
      <c r="G30" s="8">
        <f t="shared" si="1"/>
        <v>0</v>
      </c>
      <c r="H30" s="8">
        <f t="shared" si="2"/>
        <v>3.631583922469872E-11</v>
      </c>
      <c r="I30" s="8">
        <f t="shared" si="3"/>
        <v>1.0894751767409616E-09</v>
      </c>
      <c r="J30" s="8">
        <f t="shared" si="4"/>
        <v>12800.00000000288</v>
      </c>
    </row>
    <row r="31" spans="1:10" s="2" customFormat="1" ht="12.75">
      <c r="A31" s="11">
        <v>21</v>
      </c>
      <c r="B31" s="7">
        <v>50</v>
      </c>
      <c r="C31" s="14">
        <v>80</v>
      </c>
      <c r="D31" s="19">
        <v>40.00000000001963</v>
      </c>
      <c r="E31" s="20">
        <v>60.00000000002359</v>
      </c>
      <c r="F31" s="15">
        <f t="shared" si="0"/>
        <v>12800.000000005579</v>
      </c>
      <c r="G31" s="8">
        <f t="shared" si="1"/>
        <v>4.085620730620576E-12</v>
      </c>
      <c r="H31" s="8">
        <f t="shared" si="2"/>
        <v>0</v>
      </c>
      <c r="I31" s="8">
        <f t="shared" si="3"/>
        <v>1.2256862191861728E-10</v>
      </c>
      <c r="J31" s="8">
        <f t="shared" si="4"/>
        <v>12800.0000000057</v>
      </c>
    </row>
    <row r="32" spans="1:10" s="2" customFormat="1" ht="12.75">
      <c r="A32" s="11">
        <v>22</v>
      </c>
      <c r="B32" s="7">
        <v>49</v>
      </c>
      <c r="C32" s="14">
        <v>81</v>
      </c>
      <c r="D32" s="19">
        <v>39.999999999980794</v>
      </c>
      <c r="E32" s="20">
        <v>60.00000000002359</v>
      </c>
      <c r="F32" s="15">
        <f t="shared" si="0"/>
        <v>12800.000000000142</v>
      </c>
      <c r="G32" s="8">
        <f t="shared" si="1"/>
        <v>4.292388666726765E-11</v>
      </c>
      <c r="H32" s="8">
        <f t="shared" si="2"/>
        <v>0</v>
      </c>
      <c r="I32" s="8">
        <f t="shared" si="3"/>
        <v>1.2877166000180296E-09</v>
      </c>
      <c r="J32" s="8">
        <f t="shared" si="4"/>
        <v>12800.00000000143</v>
      </c>
    </row>
    <row r="33" spans="1:10" s="2" customFormat="1" ht="12.75">
      <c r="A33" s="11">
        <v>23</v>
      </c>
      <c r="B33" s="7">
        <v>48</v>
      </c>
      <c r="C33" s="14">
        <v>82</v>
      </c>
      <c r="D33" s="19">
        <v>40.000000000003745</v>
      </c>
      <c r="E33" s="20">
        <v>60.00000000002363</v>
      </c>
      <c r="F33" s="15">
        <f t="shared" si="0"/>
        <v>12800.00000000336</v>
      </c>
      <c r="G33" s="8">
        <f t="shared" si="1"/>
        <v>1.9973356302216416E-11</v>
      </c>
      <c r="H33" s="8">
        <f t="shared" si="2"/>
        <v>0</v>
      </c>
      <c r="I33" s="8">
        <f t="shared" si="3"/>
        <v>5.992006890664925E-10</v>
      </c>
      <c r="J33" s="8">
        <f t="shared" si="4"/>
        <v>12800.000000003958</v>
      </c>
    </row>
    <row r="34" spans="1:10" s="2" customFormat="1" ht="12.75">
      <c r="A34" s="11">
        <v>24</v>
      </c>
      <c r="B34" s="7">
        <v>47</v>
      </c>
      <c r="C34" s="14">
        <v>83</v>
      </c>
      <c r="D34" s="19">
        <v>40.00000000002589</v>
      </c>
      <c r="E34" s="20">
        <v>59.99999999998904</v>
      </c>
      <c r="F34" s="15">
        <f t="shared" si="0"/>
        <v>12800.00000000231</v>
      </c>
      <c r="G34" s="8">
        <f t="shared" si="1"/>
        <v>-2.1742607714259066E-12</v>
      </c>
      <c r="H34" s="8">
        <f t="shared" si="2"/>
        <v>3.454658781265607E-11</v>
      </c>
      <c r="I34" s="8">
        <f t="shared" si="3"/>
        <v>9.71169811236905E-10</v>
      </c>
      <c r="J34" s="8">
        <f t="shared" si="4"/>
        <v>12800.000000003281</v>
      </c>
    </row>
    <row r="35" spans="1:10" s="2" customFormat="1" ht="12.75">
      <c r="A35" s="11">
        <v>25</v>
      </c>
      <c r="B35" s="7">
        <v>46</v>
      </c>
      <c r="C35" s="14">
        <v>84</v>
      </c>
      <c r="D35" s="19">
        <v>39.999999999992916</v>
      </c>
      <c r="E35" s="20">
        <v>60.00000000002359</v>
      </c>
      <c r="F35" s="15">
        <f t="shared" si="0"/>
        <v>12800.000000001839</v>
      </c>
      <c r="G35" s="8">
        <f t="shared" si="1"/>
        <v>3.080202759520034E-11</v>
      </c>
      <c r="H35" s="8">
        <f t="shared" si="2"/>
        <v>0</v>
      </c>
      <c r="I35" s="8">
        <f t="shared" si="3"/>
        <v>9.240608278560103E-10</v>
      </c>
      <c r="J35" s="8">
        <f t="shared" si="4"/>
        <v>12800.000000002763</v>
      </c>
    </row>
    <row r="36" spans="1:10" s="2" customFormat="1" ht="12.75">
      <c r="A36" s="11">
        <v>26</v>
      </c>
      <c r="B36" s="7">
        <v>45</v>
      </c>
      <c r="C36" s="14">
        <v>85</v>
      </c>
      <c r="D36" s="19">
        <v>40.00000000000809</v>
      </c>
      <c r="E36" s="20">
        <v>60.000000000023576</v>
      </c>
      <c r="F36" s="15">
        <f t="shared" si="0"/>
        <v>12800.000000003962</v>
      </c>
      <c r="G36" s="8">
        <f t="shared" si="1"/>
        <v>1.5624834759364603E-11</v>
      </c>
      <c r="H36" s="8">
        <f t="shared" si="2"/>
        <v>0</v>
      </c>
      <c r="I36" s="8">
        <f t="shared" si="3"/>
        <v>4.687450427809381E-10</v>
      </c>
      <c r="J36" s="8">
        <f t="shared" si="4"/>
        <v>12800.000000004431</v>
      </c>
    </row>
    <row r="37" spans="1:10" s="2" customFormat="1" ht="12.75">
      <c r="A37" s="11">
        <v>27</v>
      </c>
      <c r="B37" s="7">
        <v>44</v>
      </c>
      <c r="C37" s="14">
        <v>86</v>
      </c>
      <c r="D37" s="19">
        <v>40.000000000003126</v>
      </c>
      <c r="E37" s="20">
        <v>60.000000000023576</v>
      </c>
      <c r="F37" s="15">
        <f t="shared" si="0"/>
        <v>12800.000000003267</v>
      </c>
      <c r="G37" s="8">
        <f t="shared" si="1"/>
        <v>2.0591528482327703E-11</v>
      </c>
      <c r="H37" s="8">
        <f t="shared" si="2"/>
        <v>0</v>
      </c>
      <c r="I37" s="8">
        <f t="shared" si="3"/>
        <v>6.177458544698311E-10</v>
      </c>
      <c r="J37" s="8">
        <f t="shared" si="4"/>
        <v>12800.000000003885</v>
      </c>
    </row>
    <row r="38" spans="1:10" s="2" customFormat="1" ht="12.75">
      <c r="A38" s="11">
        <v>28</v>
      </c>
      <c r="B38" s="7">
        <v>43</v>
      </c>
      <c r="C38" s="14">
        <v>87</v>
      </c>
      <c r="D38" s="19">
        <v>39.99999999998818</v>
      </c>
      <c r="E38" s="20">
        <v>60.00000000002359</v>
      </c>
      <c r="F38" s="15">
        <f t="shared" si="0"/>
        <v>12800.000000001175</v>
      </c>
      <c r="G38" s="8">
        <f t="shared" si="1"/>
        <v>3.554134764272021E-11</v>
      </c>
      <c r="H38" s="8">
        <f t="shared" si="2"/>
        <v>0</v>
      </c>
      <c r="I38" s="8">
        <f t="shared" si="3"/>
        <v>1.0662404292816063E-09</v>
      </c>
      <c r="J38" s="8">
        <f t="shared" si="4"/>
        <v>12800.000000002241</v>
      </c>
    </row>
    <row r="39" spans="1:10" s="2" customFormat="1" ht="12.75">
      <c r="A39" s="11">
        <v>29</v>
      </c>
      <c r="B39" s="7">
        <v>42</v>
      </c>
      <c r="C39" s="14">
        <v>88</v>
      </c>
      <c r="D39" s="19">
        <v>39.99999999999799</v>
      </c>
      <c r="E39" s="20">
        <v>60.00000000002359</v>
      </c>
      <c r="F39" s="15">
        <f t="shared" si="0"/>
        <v>12800.000000002548</v>
      </c>
      <c r="G39" s="8">
        <f t="shared" si="1"/>
        <v>2.5728752461873228E-11</v>
      </c>
      <c r="H39" s="8">
        <f t="shared" si="2"/>
        <v>0</v>
      </c>
      <c r="I39" s="8">
        <f t="shared" si="3"/>
        <v>7.718625738561968E-10</v>
      </c>
      <c r="J39" s="8">
        <f t="shared" si="4"/>
        <v>12800.00000000332</v>
      </c>
    </row>
    <row r="40" spans="1:10" s="2" customFormat="1" ht="12.75">
      <c r="A40" s="11">
        <v>30</v>
      </c>
      <c r="B40" s="7">
        <v>41</v>
      </c>
      <c r="C40" s="14">
        <v>89</v>
      </c>
      <c r="D40" s="19">
        <v>40.00000000000202</v>
      </c>
      <c r="E40" s="20">
        <v>60.000000000023576</v>
      </c>
      <c r="F40" s="15">
        <f t="shared" si="0"/>
        <v>12800.000000003112</v>
      </c>
      <c r="G40" s="8">
        <f t="shared" si="1"/>
        <v>2.169997515011346E-11</v>
      </c>
      <c r="H40" s="8">
        <f t="shared" si="2"/>
        <v>0</v>
      </c>
      <c r="I40" s="8">
        <f t="shared" si="3"/>
        <v>6.509992545034038E-10</v>
      </c>
      <c r="J40" s="8">
        <f t="shared" si="4"/>
        <v>12800.000000003763</v>
      </c>
    </row>
    <row r="41" spans="1:10" s="2" customFormat="1" ht="13.5" thickBot="1">
      <c r="A41" s="11">
        <v>31</v>
      </c>
      <c r="B41" s="7">
        <v>40</v>
      </c>
      <c r="C41" s="14">
        <v>90</v>
      </c>
      <c r="D41" s="21">
        <v>40</v>
      </c>
      <c r="E41" s="22">
        <v>60.00000000002359</v>
      </c>
      <c r="F41" s="15">
        <f t="shared" si="0"/>
        <v>12800.00000000283</v>
      </c>
      <c r="G41" s="8">
        <f t="shared" si="1"/>
        <v>2.3717916519672144E-11</v>
      </c>
      <c r="H41" s="8">
        <f t="shared" si="2"/>
        <v>0</v>
      </c>
      <c r="I41" s="8">
        <f t="shared" si="3"/>
        <v>7.115374955901643E-10</v>
      </c>
      <c r="J41" s="8">
        <f t="shared" si="4"/>
        <v>12800.000000003542</v>
      </c>
    </row>
  </sheetData>
  <mergeCells count="3">
    <mergeCell ref="B9:C9"/>
    <mergeCell ref="D9:F9"/>
    <mergeCell ref="G9:I9"/>
  </mergeCells>
  <printOptions horizontalCentered="1" verticalCentered="1"/>
  <pageMargins left="0.75" right="0.75" top="1" bottom="1" header="0.5" footer="0.5"/>
  <pageSetup fitToHeight="1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FCTUC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jsoares</dc:creator>
  <cp:keywords/>
  <dc:description/>
  <cp:lastModifiedBy>jsoares</cp:lastModifiedBy>
  <cp:lastPrinted>2001-01-16T16:19:09Z</cp:lastPrinted>
  <dcterms:created xsi:type="dcterms:W3CDTF">2000-12-12T15:13:02Z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