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evcor_1" sheetId="1" r:id="rId1"/>
  </sheets>
  <definedNames>
    <definedName name="_Order1" localSheetId="0" hidden="1">0</definedName>
    <definedName name="_Order2" localSheetId="0" hidden="1">0</definedName>
    <definedName name="_xlnm.Print_Area" localSheetId="0">'devcor_1'!$A$1:$I$22</definedName>
    <definedName name="Print_Area_MI">'devcor_1'!$A$1:$I$22</definedName>
    <definedName name="solver_adj" localSheetId="0" hidden="1">'devcor_1'!$A$13:$C$13</definedName>
    <definedName name="solver_lhs1" localSheetId="0" hidden="1">'devcor_1'!$A$13:$C$13</definedName>
    <definedName name="solver_lhs2" localSheetId="0" hidden="1">'devcor_1'!$C$18</definedName>
    <definedName name="solver_lhs3" localSheetId="0" hidden="1">'devcor_1'!$D$18</definedName>
    <definedName name="solver_lhs4" localSheetId="0" hidden="1">'devcor_1'!$D$13</definedName>
    <definedName name="solver_lin" localSheetId="0" hidden="1">0</definedName>
    <definedName name="solver_num" localSheetId="0" hidden="1">4</definedName>
    <definedName name="solver_opt" localSheetId="0" hidden="1">'devcor_1'!$H$3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hs1" localSheetId="0" hidden="1">0</definedName>
    <definedName name="solver_rhs2" localSheetId="0" hidden="1">'devcor_1'!$C$20</definedName>
    <definedName name="solver_rhs3" localSheetId="0" hidden="1">'devcor_1'!$D$20</definedName>
    <definedName name="solver_rhs4" localSheetId="0" hidden="1">'devcor_1'!$F$13</definedName>
    <definedName name="solver_tmp" localSheetId="0" hidden="1">'devcor_1'!$F$13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<sst xmlns="http://schemas.openxmlformats.org/spreadsheetml/2006/main" count="40" uniqueCount="35">
  <si>
    <t>Expected Profit Year 3:</t>
  </si>
  <si>
    <t>Table 1. Project Cash Flows (projected)</t>
  </si>
  <si>
    <t xml:space="preserve">       Scenario 1</t>
  </si>
  <si>
    <t xml:space="preserve">           Scenario 2</t>
  </si>
  <si>
    <t>Project A</t>
  </si>
  <si>
    <t>Project B</t>
  </si>
  <si>
    <t>Scen 1</t>
  </si>
  <si>
    <t>Scen 2</t>
  </si>
  <si>
    <t>This Year</t>
  </si>
  <si>
    <t>Probability:</t>
  </si>
  <si>
    <t>Year 1</t>
  </si>
  <si>
    <t>Interest Rate:</t>
  </si>
  <si>
    <t>Year 2</t>
  </si>
  <si>
    <t>Loss limit:</t>
  </si>
  <si>
    <t>Year 3</t>
  </si>
  <si>
    <t>Invest:</t>
  </si>
  <si>
    <t>Amount to</t>
  </si>
  <si>
    <t>Project A:</t>
  </si>
  <si>
    <t>Project B:</t>
  </si>
  <si>
    <t>Cash:</t>
  </si>
  <si>
    <t>Total:</t>
  </si>
  <si>
    <t>Cash at</t>
  </si>
  <si>
    <t>Year 1:</t>
  </si>
  <si>
    <t>Year 2:</t>
  </si>
  <si>
    <t>Year 3:</t>
  </si>
  <si>
    <t xml:space="preserve">    Loss Constraints:</t>
  </si>
  <si>
    <t>Min Cash:</t>
  </si>
  <si>
    <t>Yr 3 cash - Min cash:</t>
  </si>
  <si>
    <t>DevCor, solution to part (1)</t>
  </si>
  <si>
    <t>Legenda:</t>
  </si>
  <si>
    <t>Varáveis auxiliares (contêm fórmulas)</t>
  </si>
  <si>
    <t>Variáveis de decisão</t>
  </si>
  <si>
    <t>Parâmetros do modelo (ou variáveis incontroláveis)</t>
  </si>
  <si>
    <t>Função objectivo</t>
  </si>
  <si>
    <t>DEVCOR_1.XLS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</si>
</sst>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0_)"/>
  </numFmts>
  <fonts count="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12"/>
      <color indexed="10"/>
      <name val="Helv"/>
      <family val="0"/>
    </font>
    <font>
      <b/>
      <sz val="12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Alignment="1">
      <alignment horizontal="right"/>
    </xf>
    <xf numFmtId="165" fontId="0" fillId="0" borderId="0" xfId="0" applyNumberFormat="1" applyAlignment="1" applyProtection="1">
      <alignment horizontal="right"/>
      <protection/>
    </xf>
    <xf numFmtId="167" fontId="0" fillId="0" borderId="0" xfId="0" applyNumberFormat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right"/>
      <protection/>
    </xf>
    <xf numFmtId="164" fontId="0" fillId="0" borderId="4" xfId="0" applyNumberFormat="1" applyBorder="1" applyAlignment="1" applyProtection="1">
      <alignment horizontal="right"/>
      <protection/>
    </xf>
    <xf numFmtId="164" fontId="0" fillId="0" borderId="5" xfId="0" applyNumberFormat="1" applyBorder="1" applyAlignment="1" applyProtection="1">
      <alignment horizontal="left"/>
      <protection/>
    </xf>
    <xf numFmtId="164" fontId="0" fillId="0" borderId="5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 horizontal="right"/>
      <protection/>
    </xf>
    <xf numFmtId="164" fontId="7" fillId="0" borderId="0" xfId="0" applyFont="1" applyAlignment="1">
      <alignment horizontal="center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6" fontId="6" fillId="5" borderId="6" xfId="0" applyNumberFormat="1" applyFont="1" applyFill="1" applyBorder="1" applyAlignment="1" applyProtection="1">
      <alignment/>
      <protection/>
    </xf>
    <xf numFmtId="166" fontId="5" fillId="3" borderId="7" xfId="0" applyNumberFormat="1" applyFont="1" applyFill="1" applyBorder="1" applyAlignment="1" applyProtection="1">
      <alignment/>
      <protection locked="0"/>
    </xf>
    <xf numFmtId="166" fontId="5" fillId="3" borderId="8" xfId="0" applyNumberFormat="1" applyFont="1" applyFill="1" applyBorder="1" applyAlignment="1" applyProtection="1">
      <alignment/>
      <protection locked="0"/>
    </xf>
    <xf numFmtId="166" fontId="5" fillId="3" borderId="9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/>
    </xf>
    <xf numFmtId="9" fontId="0" fillId="4" borderId="0" xfId="0" applyNumberFormat="1" applyFill="1" applyAlignment="1" applyProtection="1">
      <alignment/>
      <protection/>
    </xf>
    <xf numFmtId="164" fontId="0" fillId="4" borderId="1" xfId="0" applyNumberFormat="1" applyFill="1" applyBorder="1" applyAlignment="1" applyProtection="1">
      <alignment/>
      <protection/>
    </xf>
    <xf numFmtId="164" fontId="0" fillId="4" borderId="4" xfId="0" applyNumberFormat="1" applyFill="1" applyBorder="1" applyAlignment="1" applyProtection="1">
      <alignment/>
      <protection/>
    </xf>
    <xf numFmtId="164" fontId="0" fillId="4" borderId="5" xfId="0" applyNumberFormat="1" applyFill="1" applyBorder="1" applyAlignment="1" applyProtection="1">
      <alignment/>
      <protection/>
    </xf>
    <xf numFmtId="164" fontId="0" fillId="4" borderId="10" xfId="0" applyNumberFormat="1" applyFill="1" applyBorder="1" applyAlignment="1" applyProtection="1">
      <alignment/>
      <protection/>
    </xf>
    <xf numFmtId="167" fontId="0" fillId="4" borderId="0" xfId="0" applyNumberForma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tabSelected="1" zoomScale="75" zoomScaleNormal="75" workbookViewId="0" topLeftCell="A1">
      <selection activeCell="H21" sqref="H21"/>
    </sheetView>
  </sheetViews>
  <sheetFormatPr defaultColWidth="9.77734375" defaultRowHeight="15.75"/>
  <cols>
    <col min="1" max="9" width="9.77734375" style="0" customWidth="1"/>
    <col min="10" max="16384" width="11.4453125" style="0" customWidth="1"/>
  </cols>
  <sheetData>
    <row r="1" spans="1:3" ht="15.75">
      <c r="A1" s="3" t="s">
        <v>34</v>
      </c>
      <c r="C1" s="3" t="s">
        <v>28</v>
      </c>
    </row>
    <row r="2" ht="16.5" thickBot="1">
      <c r="G2" s="4" t="s">
        <v>0</v>
      </c>
    </row>
    <row r="3" spans="2:8" ht="17.25" thickBot="1" thickTop="1">
      <c r="B3" s="3" t="s">
        <v>1</v>
      </c>
      <c r="H3" s="22">
        <f>H6*C18+I6*D18-F13</f>
        <v>32080.383481067263</v>
      </c>
    </row>
    <row r="4" spans="2:5" ht="16.5" thickTop="1">
      <c r="B4" s="9" t="s">
        <v>2</v>
      </c>
      <c r="C4" s="10"/>
      <c r="D4" s="9" t="s">
        <v>3</v>
      </c>
      <c r="E4" s="11"/>
    </row>
    <row r="5" spans="2:9" ht="15.75">
      <c r="B5" s="12" t="s">
        <v>4</v>
      </c>
      <c r="C5" s="12" t="s">
        <v>5</v>
      </c>
      <c r="D5" s="12" t="s">
        <v>4</v>
      </c>
      <c r="E5" s="13" t="s">
        <v>5</v>
      </c>
      <c r="H5" s="6" t="s">
        <v>6</v>
      </c>
      <c r="I5" s="6" t="s">
        <v>7</v>
      </c>
    </row>
    <row r="6" spans="1:9" ht="15.75">
      <c r="A6" s="9" t="s">
        <v>8</v>
      </c>
      <c r="B6" s="28">
        <v>-1</v>
      </c>
      <c r="C6" s="28">
        <v>-1</v>
      </c>
      <c r="D6" s="28">
        <v>-1</v>
      </c>
      <c r="E6" s="29">
        <v>-1</v>
      </c>
      <c r="G6" s="5" t="s">
        <v>9</v>
      </c>
      <c r="H6" s="27">
        <v>0.4</v>
      </c>
      <c r="I6" s="27">
        <v>0.6</v>
      </c>
    </row>
    <row r="7" spans="1:9" ht="15.75">
      <c r="A7" s="14" t="s">
        <v>10</v>
      </c>
      <c r="B7" s="30">
        <v>0.5</v>
      </c>
      <c r="C7" s="30">
        <v>0.1</v>
      </c>
      <c r="D7" s="30">
        <v>0.2</v>
      </c>
      <c r="E7" s="31">
        <v>0.7</v>
      </c>
      <c r="G7" s="5" t="s">
        <v>11</v>
      </c>
      <c r="H7" s="27">
        <v>0.07</v>
      </c>
      <c r="I7" s="27">
        <v>0.04</v>
      </c>
    </row>
    <row r="8" spans="1:9" ht="15.75">
      <c r="A8" s="14" t="s">
        <v>12</v>
      </c>
      <c r="B8" s="30">
        <v>1.2</v>
      </c>
      <c r="C8" s="30">
        <v>0.2</v>
      </c>
      <c r="D8" s="30">
        <v>0.3</v>
      </c>
      <c r="E8" s="31">
        <v>0.9</v>
      </c>
      <c r="F8" s="15"/>
      <c r="G8" s="5" t="s">
        <v>13</v>
      </c>
      <c r="H8" s="27">
        <v>0.05</v>
      </c>
      <c r="I8" s="27">
        <v>0.1</v>
      </c>
    </row>
    <row r="9" spans="1:6" ht="15.75">
      <c r="A9" s="14" t="s">
        <v>14</v>
      </c>
      <c r="B9" s="30">
        <v>3</v>
      </c>
      <c r="C9" s="30">
        <v>0.5</v>
      </c>
      <c r="D9" s="30">
        <v>0.4</v>
      </c>
      <c r="E9" s="31">
        <v>2.1</v>
      </c>
      <c r="F9" s="15"/>
    </row>
    <row r="10" spans="1:5" ht="15.75">
      <c r="A10" s="10"/>
      <c r="B10" s="10"/>
      <c r="C10" s="10"/>
      <c r="D10" s="10"/>
      <c r="E10" s="10"/>
    </row>
    <row r="11" spans="1:6" ht="15.75">
      <c r="A11" s="3" t="s">
        <v>15</v>
      </c>
      <c r="F11" s="3" t="s">
        <v>16</v>
      </c>
    </row>
    <row r="12" spans="1:11" ht="15.75">
      <c r="A12" s="7" t="s">
        <v>17</v>
      </c>
      <c r="B12" s="7" t="s">
        <v>18</v>
      </c>
      <c r="C12" s="7" t="s">
        <v>19</v>
      </c>
      <c r="D12" s="7" t="s">
        <v>20</v>
      </c>
      <c r="E12" s="1"/>
      <c r="F12" s="7" t="s">
        <v>15</v>
      </c>
      <c r="G12" s="1"/>
      <c r="H12" s="1"/>
      <c r="I12" s="1"/>
      <c r="J12" s="1"/>
      <c r="K12" s="1"/>
    </row>
    <row r="13" spans="1:11" ht="15.75">
      <c r="A13" s="23">
        <v>603.332704396271</v>
      </c>
      <c r="B13" s="24">
        <v>19396.6672956037</v>
      </c>
      <c r="C13" s="25">
        <v>0</v>
      </c>
      <c r="D13" s="26">
        <f>SUM(A13:C13)</f>
        <v>19999.99999999997</v>
      </c>
      <c r="E13" s="1" t="str">
        <f>IF(ABS(D13-F13)&lt;=0.00001,"=","Not =")</f>
        <v>=</v>
      </c>
      <c r="F13" s="32">
        <v>20000</v>
      </c>
      <c r="G13" s="2"/>
      <c r="H13" s="2"/>
      <c r="I13" s="2"/>
      <c r="J13" s="2"/>
      <c r="K13" s="1"/>
    </row>
    <row r="14" spans="1:11" ht="15.75">
      <c r="A14" s="1"/>
      <c r="B14" s="1"/>
      <c r="C14" s="1"/>
      <c r="D14" s="1"/>
      <c r="E14" s="1"/>
      <c r="F14" s="2"/>
      <c r="H14" s="1"/>
      <c r="I14" s="1"/>
      <c r="K14" s="1"/>
    </row>
    <row r="15" spans="2:11" ht="15.75">
      <c r="B15" s="4" t="s">
        <v>21</v>
      </c>
      <c r="C15" s="7" t="s">
        <v>6</v>
      </c>
      <c r="D15" s="7" t="s">
        <v>7</v>
      </c>
      <c r="K15" s="1"/>
    </row>
    <row r="16" spans="2:11" ht="15.75">
      <c r="B16" s="4" t="s">
        <v>22</v>
      </c>
      <c r="C16" s="26">
        <f>B7*$A$13+C7*$B$13+(1+H$7)*$C$13</f>
        <v>2241.3330817585056</v>
      </c>
      <c r="D16" s="26">
        <f>D7*$A$13+E7*$B$13+(1+I$7)*$C$13</f>
        <v>13698.333647801843</v>
      </c>
      <c r="K16" s="1"/>
    </row>
    <row r="17" spans="2:11" ht="15.75">
      <c r="B17" s="4" t="s">
        <v>23</v>
      </c>
      <c r="C17" s="26">
        <f>B8*$A$13+C8*$B$13+(1+H$7)*C16</f>
        <v>7001.559101877867</v>
      </c>
      <c r="D17" s="26">
        <f>D8*$A$13+E8*$B$13+(1+I$7)*D16</f>
        <v>31884.26737107613</v>
      </c>
      <c r="K17" s="1"/>
    </row>
    <row r="18" spans="2:11" ht="15.75">
      <c r="B18" s="4" t="s">
        <v>24</v>
      </c>
      <c r="C18" s="26">
        <f>B9*$A$13+C9*$B$13+(1+H$7)*C17</f>
        <v>18999.99999999998</v>
      </c>
      <c r="D18" s="26">
        <f>D9*$A$13+E9*$B$13+(1+I$7)*D17</f>
        <v>74133.97246844546</v>
      </c>
      <c r="K18" s="1"/>
    </row>
    <row r="19" spans="1:11" ht="15.75">
      <c r="A19" s="8" t="s">
        <v>25</v>
      </c>
      <c r="C19" s="16" t="str">
        <f>IF(C18&gt;C20-0.00001,"&gt;=","Not &gt;=")</f>
        <v>&gt;=</v>
      </c>
      <c r="D19" s="16" t="str">
        <f>IF(D18&gt;D20-0.00001,"&gt;=","Not &gt;=")</f>
        <v>&gt;=</v>
      </c>
      <c r="K19" s="1"/>
    </row>
    <row r="20" spans="2:11" ht="15.75">
      <c r="B20" s="3" t="s">
        <v>26</v>
      </c>
      <c r="C20" s="18">
        <f>$F$13*(1-H8)</f>
        <v>19000</v>
      </c>
      <c r="D20" s="18">
        <f>$F$13*(1-I8)</f>
        <v>18000</v>
      </c>
      <c r="K20" s="1"/>
    </row>
    <row r="21" spans="1:11" ht="15.75">
      <c r="A21" s="3" t="s">
        <v>27</v>
      </c>
      <c r="C21" s="26">
        <f>C18-C20</f>
        <v>-1.8189894035458565E-11</v>
      </c>
      <c r="D21" s="26">
        <f>D18-D20</f>
        <v>56133.972468445456</v>
      </c>
      <c r="K21" s="1"/>
    </row>
    <row r="22" ht="15.75">
      <c r="K22" s="1"/>
    </row>
    <row r="23" ht="15.75">
      <c r="B23" s="17" t="s">
        <v>29</v>
      </c>
    </row>
    <row r="24" spans="2:3" ht="15.75">
      <c r="B24" s="18"/>
      <c r="C24" t="s">
        <v>30</v>
      </c>
    </row>
    <row r="25" spans="2:3" ht="15.75">
      <c r="B25" s="19"/>
      <c r="C25" t="s">
        <v>31</v>
      </c>
    </row>
    <row r="26" spans="2:3" ht="15.75">
      <c r="B26" s="20"/>
      <c r="C26" t="s">
        <v>32</v>
      </c>
    </row>
    <row r="27" spans="2:3" ht="15.75">
      <c r="B27" s="21"/>
      <c r="C27" t="s">
        <v>33</v>
      </c>
    </row>
  </sheetData>
  <printOptions/>
  <pageMargins left="0" right="0" top="0" bottom="0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jsoares</dc:creator>
  <cp:keywords/>
  <dc:description/>
  <cp:lastModifiedBy>jsoares</cp:lastModifiedBy>
  <dcterms:created xsi:type="dcterms:W3CDTF">2000-12-12T13:43:18Z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